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codeName="ThisWorkbook" autoCompressPictures="0"/>
  <bookViews>
    <workbookView xWindow="0" yWindow="0" windowWidth="25600" windowHeight="16060" activeTab="1"/>
  </bookViews>
  <sheets>
    <sheet name="Metadata" sheetId="5" r:id="rId1"/>
    <sheet name="Data" sheetId="1" r:id="rId2"/>
    <sheet name="Field Values" sheetId="3" r:id="rId3"/>
    <sheet name="About"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6" i="1" l="1"/>
  <c r="L25" i="1"/>
  <c r="L20" i="1"/>
  <c r="L12" i="1"/>
  <c r="B5" i="4"/>
</calcChain>
</file>

<file path=xl/sharedStrings.xml><?xml version="1.0" encoding="utf-8"?>
<sst xmlns="http://schemas.openxmlformats.org/spreadsheetml/2006/main" count="518" uniqueCount="337">
  <si>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</si>
  <si>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</si>
  <si>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</si>
  <si>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</si>
  <si>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</si>
  <si>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</si>
  <si>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</si>
  <si>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</si>
  <si>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</si>
  <si>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</si>
  <si>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</si>
  <si>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</si>
  <si>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</si>
  <si>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</si>
  <si>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</si>
  <si>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</si>
  <si>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</si>
  <si>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</si>
  <si>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</si>
  <si>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</si>
  <si>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</si>
  <si>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</si>
  <si>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DOE Award Number</t>
  </si>
  <si>
    <t>Award Start Date</t>
  </si>
  <si>
    <t>Award End Date</t>
  </si>
  <si>
    <t>The date work on the project completed, or is scheduled to complete</t>
  </si>
  <si>
    <t>moistureExposure</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</si>
  <si>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</si>
  <si>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</si>
  <si>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</si>
  <si>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</si>
  <si>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</si>
  <si>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</si>
  <si>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</si>
  <si>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</si>
  <si>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</si>
  <si>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</si>
  <si>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</si>
  <si>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Gear Box</t>
  </si>
  <si>
    <t>Hydraulic Pump</t>
  </si>
  <si>
    <t>Hydraulic Motor</t>
  </si>
  <si>
    <t>Hydraulic Ram</t>
  </si>
  <si>
    <t>Hydraulic Accumulator</t>
  </si>
  <si>
    <t>Foundation</t>
  </si>
  <si>
    <t>Bi-Directional Turbine</t>
  </si>
  <si>
    <t>Rotary Generator</t>
  </si>
  <si>
    <t>Linear Generator</t>
  </si>
  <si>
    <t xml:space="preserve">Flap </t>
  </si>
  <si>
    <t>Anchor</t>
  </si>
  <si>
    <t>Horizontal Axis In-Line Rotor</t>
  </si>
  <si>
    <t>Vertical Axis Cross-Flow Rotor</t>
  </si>
  <si>
    <t>Savonius Rotor</t>
  </si>
  <si>
    <t>Duct/Venturi</t>
  </si>
  <si>
    <t>Archimedes Screw</t>
  </si>
  <si>
    <t>Hydrofoil</t>
  </si>
  <si>
    <t>name</t>
  </si>
  <si>
    <t>manufacturer</t>
  </si>
  <si>
    <t>componentId</t>
  </si>
  <si>
    <t>Component Overview</t>
  </si>
  <si>
    <t>mass</t>
  </si>
  <si>
    <t>Mass
(kg)</t>
  </si>
  <si>
    <t>Mass of the Component in kilograms</t>
  </si>
  <si>
    <t>A6</t>
  </si>
  <si>
    <t>subcategoryClass</t>
  </si>
  <si>
    <t>Describe how the component interacts with the whole device</t>
  </si>
  <si>
    <t>componentFunction</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</si>
  <si>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</si>
  <si>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</si>
  <si>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</si>
  <si>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</si>
  <si>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</si>
  <si>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</si>
  <si>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</si>
  <si>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</si>
  <si>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</si>
  <si>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</si>
  <si>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</si>
  <si>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</si>
  <si>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</si>
  <si>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</si>
  <si>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</si>
  <si>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</si>
  <si>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</si>
  <si>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</si>
  <si>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</si>
  <si>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Sub Station</t>
  </si>
  <si>
    <t xml:space="preserve">Transmission cable </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</si>
  <si>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</si>
  <si>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</si>
  <si>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</si>
  <si>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</si>
  <si>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</si>
  <si>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</si>
  <si>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</si>
  <si>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</si>
  <si>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</si>
  <si>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</si>
  <si>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</si>
  <si>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</si>
  <si>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</si>
  <si>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</si>
  <si>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</si>
  <si>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</si>
  <si>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</si>
  <si>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</si>
  <si>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</si>
  <si>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</si>
  <si>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</si>
  <si>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</si>
  <si>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</si>
  <si>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WEC Type/Classification (Based on EMEC definitions, http://www.emec.org.uk/marine-energy/wave-devices/)</t>
  </si>
  <si>
    <t>TEC Classification (Based on EMEC definitions, http://www.emec.org.uk/marine-energy/tidal-devices/)</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</si>
  <si>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</si>
  <si>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</si>
  <si>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</si>
  <si>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</si>
  <si>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</si>
  <si>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</si>
  <si>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</si>
  <si>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</si>
  <si>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</si>
  <si>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See field values tab for full list of component types: sub-category</t>
  </si>
  <si>
    <t>Total Cost
(USD)</t>
  </si>
  <si>
    <t xml:space="preserve"> Operating Environment</t>
  </si>
  <si>
    <t>totalCost</t>
  </si>
  <si>
    <t>Company Name</t>
  </si>
  <si>
    <t>Date when manufacturing of the component was completed</t>
  </si>
  <si>
    <t>Technology Readiness Level at beginning</t>
  </si>
  <si>
    <t>Technology Readiness Level at end</t>
  </si>
  <si>
    <t>TRLbeginning</t>
  </si>
  <si>
    <t>TRLend</t>
  </si>
  <si>
    <t>Target Design Performance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</si>
  <si>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</si>
  <si>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</si>
  <si>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</si>
  <si>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</si>
  <si>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</si>
  <si>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</si>
  <si>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</si>
  <si>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</si>
  <si>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</si>
  <si>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</si>
  <si>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</si>
  <si>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</si>
  <si>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</si>
  <si>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</si>
  <si>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</si>
  <si>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</si>
  <si>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</si>
  <si>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</si>
  <si>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</si>
  <si>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</si>
  <si>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</si>
  <si>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system</t>
  </si>
  <si>
    <t>System Overview</t>
  </si>
  <si>
    <t>Data</t>
  </si>
  <si>
    <t>System Overview Metadata</t>
  </si>
  <si>
    <r>
      <t xml:space="preserve">Corresponding number of the Technology Readiness Level at the end of the project based on DOE TRL classification, see </t>
    </r>
    <r>
      <rPr>
        <i/>
        <sz val="11"/>
        <color theme="1"/>
        <rFont val="Calibri"/>
        <family val="2"/>
        <scheme val="minor"/>
      </rPr>
      <t>Field Values</t>
    </r>
    <r>
      <rPr>
        <sz val="11"/>
        <color theme="1"/>
        <rFont val="Calibri"/>
        <family val="2"/>
        <scheme val="minor"/>
      </rPr>
      <t xml:space="preserve"> tab for more info</t>
    </r>
  </si>
  <si>
    <r>
      <t xml:space="preserve">Corresponding number of the Technology Readiness Level at the beginning of the project based on DOE TRL classification, see </t>
    </r>
    <r>
      <rPr>
        <i/>
        <sz val="11"/>
        <color theme="1"/>
        <rFont val="Calibri"/>
        <family val="2"/>
        <scheme val="minor"/>
      </rPr>
      <t>Field Values</t>
    </r>
    <r>
      <rPr>
        <sz val="11"/>
        <color theme="1"/>
        <rFont val="Calibri"/>
        <family val="2"/>
        <scheme val="minor"/>
      </rPr>
      <t xml:space="preserve"> tab for more info</t>
    </r>
  </si>
  <si>
    <t>The System Content Model provides data submitters with an easy and consistent means of uploading data related to the overall MHK system. The data fields include target resource and characteristics of the full-scale system, the technical overview about the specific system, target design performance and costs, and key events and milestones. These data are important to DOE and will be used to develop data products that provide quantitative information to guide and support programmatic decisions. Data will also be used by DOE in general assessments of MHK system readiness, performance, costs, and proposed plans. The ultimate goal is to use these data to perform research and tailor programs to best benefit the industry.</t>
  </si>
  <si>
    <t>Name of the technology manufacturer/developer (as applicable)</t>
  </si>
  <si>
    <t>Unique identifier used to identify the specific unit for which this data applies, serial number, unit number, etc. (as applicable)</t>
  </si>
  <si>
    <t>Device Scale (ratio)</t>
  </si>
  <si>
    <t>Peak output power  (W)</t>
  </si>
  <si>
    <t>Maximum sustained power (W)</t>
  </si>
  <si>
    <t>Scale of device relative to full scale (ratio), i.e. 1:2 based on expected initial commercial deployments sites or initial target market</t>
  </si>
  <si>
    <t xml:space="preserve">The maximum rated output of a installed generator. For multiple generators, use the sum of generator nameplate capacities. </t>
  </si>
  <si>
    <t>WEC/CEC Name</t>
  </si>
  <si>
    <t>WEC/CEC Make</t>
  </si>
  <si>
    <t>Name of the WEC/CEC line/type as specified by the manufacturer/developer (as applicable)</t>
  </si>
  <si>
    <t>WEC/CEC Model</t>
  </si>
  <si>
    <t>Date when manufacturing of the WEC/CEC was completed</t>
  </si>
  <si>
    <t>WEC/CEC Identifier</t>
  </si>
  <si>
    <t>Type of WEC/CEC, one of the values defined on the Field Values tab</t>
  </si>
  <si>
    <t>WEC/CEC Type Classification</t>
  </si>
  <si>
    <t>Estimate of the maximum sustained power output by the WEC/CEC that is used to determine the capacity of the supporting electrical infrastructure</t>
  </si>
  <si>
    <t>Self-Assessed System Technology Performance Level based on DOE definitions (1-9)</t>
  </si>
  <si>
    <t>Self-Assessed System Technology Readiness Level based on DOE definitions (1-9)</t>
  </si>
  <si>
    <t>WEC Classification (Based on EMEC definitions, http://www.emec.org.uk/marine-energy/wave-devices/)</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</si>
  <si>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</si>
  <si>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CEC Type (Based on EMEC definitions, http://www.emec.org.uk/marine-energy/tidal-devices/)</t>
  </si>
  <si>
    <t>Horizontal Axis Turbine</t>
  </si>
  <si>
    <t>Tidal Kite</t>
  </si>
  <si>
    <t>Horizontal Axis Cross-Flow Rotor</t>
  </si>
  <si>
    <t>Choose one or more of the following, using a ; to separate multiple values:
external: above water; external: below water; external: splash zone; Internal: dry; Internal: wet</t>
  </si>
  <si>
    <t>Award Number</t>
  </si>
  <si>
    <t>The date work on the project officially began</t>
  </si>
  <si>
    <t>Notes</t>
  </si>
  <si>
    <t>Enter any relevant notes to help understand the data in the content model</t>
  </si>
  <si>
    <t>Project Team Members</t>
  </si>
  <si>
    <t>List all subcontractors and other affiliates working on the project (i.e. companies, national labs, universities, etc.)</t>
  </si>
  <si>
    <t>Company Name (the PI of the work)</t>
  </si>
  <si>
    <t>City and state where the primary work is taking place</t>
  </si>
  <si>
    <t>System TRL at start of project</t>
  </si>
  <si>
    <t>System TRL at end of project</t>
  </si>
  <si>
    <t>TPL at start of project</t>
  </si>
  <si>
    <t>TPL at end of project</t>
  </si>
  <si>
    <t>Resource Type</t>
  </si>
  <si>
    <t>Deployment Locations</t>
  </si>
  <si>
    <t>List one or more of near shore, offshore, waterway</t>
  </si>
  <si>
    <t>Type of resource intended for use, choose on of: wave, tidal, river, ocean, and or canal</t>
  </si>
  <si>
    <t>Total Device Weight</t>
  </si>
  <si>
    <t>Weight of the total system in air</t>
  </si>
  <si>
    <t>Location in Water Column</t>
  </si>
  <si>
    <t>List one or more of surface-floating, mid-water, bottom-mounted</t>
  </si>
  <si>
    <t>System Characteristics Height (m)</t>
  </si>
  <si>
    <t>System Characteristics Length (m)</t>
  </si>
  <si>
    <t>System Characteristics Width (m)</t>
  </si>
  <si>
    <t>The distance from the front to the back of the system in the direction of the energy flux when the device is in operation</t>
  </si>
  <si>
    <t>The distance from one side to the other of the system in the direction perpendicular to the energy flux when the device is in operation</t>
  </si>
  <si>
    <t>Primary location of work</t>
  </si>
  <si>
    <t>The distance between the bottom and top of the device when in operation</t>
  </si>
  <si>
    <t>Notes:
Please complete as many fields as possible for each of the individual major components (see Field Values tab) that make the system.
All monetary fields in current U.S. dollars (USD) at the time of data collection.</t>
  </si>
  <si>
    <t>Storage</t>
  </si>
  <si>
    <t xml:space="preserve">Total cost of the System </t>
  </si>
  <si>
    <t>Total Cost (USD)</t>
  </si>
  <si>
    <t>Component Function
(text)</t>
  </si>
  <si>
    <t>Total cost of the component, including material and manufacturing cost.</t>
  </si>
  <si>
    <t>ORPC</t>
  </si>
  <si>
    <t>1.F</t>
  </si>
  <si>
    <t>Igiugig, Alaska</t>
  </si>
  <si>
    <t>Igiugig Village Council (IVC)</t>
  </si>
  <si>
    <t>IVC, ORPC, University of Alaska Fairbanks, University of Maine</t>
  </si>
  <si>
    <t>Next Generation MHK River Power System, Optimized for Performance, Durability, and Survivability</t>
  </si>
  <si>
    <t>DE-EE0007348</t>
  </si>
  <si>
    <t>May 6 2016</t>
  </si>
  <si>
    <t>July 6 2017</t>
  </si>
  <si>
    <t>River</t>
  </si>
  <si>
    <t>near shore waterway</t>
  </si>
  <si>
    <t>bottom mounted</t>
  </si>
  <si>
    <t>RivGen Power System</t>
  </si>
  <si>
    <t>Horizontal axis turbine</t>
  </si>
  <si>
    <t>1:1</t>
  </si>
  <si>
    <t>50 kW</t>
  </si>
  <si>
    <t>30696 kg</t>
  </si>
  <si>
    <t>13.1 m</t>
  </si>
  <si>
    <t>20.7 m</t>
  </si>
  <si>
    <t>3.8 m</t>
  </si>
  <si>
    <t>Turbines</t>
  </si>
  <si>
    <t>mechanical Drivetrain</t>
  </si>
  <si>
    <t>chassis/fairing/buoyancy pod</t>
  </si>
  <si>
    <t>Generator and on device electrical system</t>
  </si>
  <si>
    <t>Mechanical Braking System</t>
  </si>
  <si>
    <t>Electrical Infrastructure</t>
  </si>
  <si>
    <t>Substructure and Foundation (mooring system)</t>
  </si>
  <si>
    <t>MEC (RivGen device)</t>
  </si>
  <si>
    <t>Hall Spars</t>
  </si>
  <si>
    <t>Strucutre</t>
  </si>
  <si>
    <t>Body, Duct/venturi</t>
  </si>
  <si>
    <t>Mooring line, anchor</t>
  </si>
  <si>
    <t>Horizontal axis Crossflow rotor</t>
  </si>
  <si>
    <t>Health and Prognostic, Status monitoring, communication</t>
  </si>
  <si>
    <t>other</t>
  </si>
  <si>
    <t>Transmission Cable, Power Electronics, substation</t>
  </si>
  <si>
    <t>Body, Duct/venturi, Foundation</t>
  </si>
  <si>
    <t>Converter/Transformer</t>
  </si>
  <si>
    <t>Gird Monitor/Interface Control</t>
  </si>
  <si>
    <t>On-devcie deployment systems</t>
  </si>
  <si>
    <t>.1.2</t>
  </si>
  <si>
    <t>Anchors</t>
  </si>
  <si>
    <t>Mooring lines &amp; Chain</t>
  </si>
  <si>
    <t>Connection Hardware (mooring system</t>
  </si>
  <si>
    <t>Messenger Lines and buoys</t>
  </si>
  <si>
    <t>Coatings and Cathodic protection</t>
  </si>
  <si>
    <t>On Shore Substation</t>
  </si>
  <si>
    <t>Off-deviceDeployment/Retreival Equipment and  buoyancy system</t>
  </si>
  <si>
    <t>.1.1.4</t>
  </si>
  <si>
    <t>.1.2.1</t>
  </si>
  <si>
    <t>.1.2.3</t>
  </si>
  <si>
    <t>.1.2.2</t>
  </si>
  <si>
    <t>.1.2.4</t>
  </si>
  <si>
    <t>.1.2.5</t>
  </si>
  <si>
    <t>Control &amp; Communication System (SCADA)</t>
  </si>
  <si>
    <t>.1.2.6</t>
  </si>
  <si>
    <t>1.2.7</t>
  </si>
  <si>
    <t>.1.2.8</t>
  </si>
  <si>
    <t>1.3.1</t>
  </si>
  <si>
    <t>1.3.2</t>
  </si>
  <si>
    <t>1.3.3</t>
  </si>
  <si>
    <t>1.3.4</t>
  </si>
  <si>
    <t>Transmission</t>
  </si>
  <si>
    <t>Transmission Cable</t>
  </si>
  <si>
    <t>Power Electronis</t>
  </si>
  <si>
    <t>Substation</t>
  </si>
  <si>
    <t>structure</t>
  </si>
  <si>
    <t>anchor</t>
  </si>
  <si>
    <t>External: below water</t>
  </si>
  <si>
    <t>Internal: dry</t>
  </si>
  <si>
    <t>External: above water</t>
  </si>
  <si>
    <t>1.1.</t>
  </si>
  <si>
    <t>1.1.1</t>
  </si>
  <si>
    <t>1.1.2</t>
  </si>
  <si>
    <t>1.1.3</t>
  </si>
  <si>
    <t>Marsh Creek</t>
  </si>
  <si>
    <t>various</t>
  </si>
  <si>
    <t>CPI, Various</t>
  </si>
  <si>
    <t>Various</t>
  </si>
  <si>
    <t>NA</t>
  </si>
  <si>
    <t>Okonite, SubConn</t>
  </si>
  <si>
    <t>ABB, SMA America</t>
  </si>
  <si>
    <t>Shark, Ignition</t>
  </si>
  <si>
    <t>The in water portion of the RivGen Power System</t>
  </si>
  <si>
    <t>Turbines convert flow to rotational energy</t>
  </si>
  <si>
    <t>Buoyancy Pod (pontoons)</t>
  </si>
  <si>
    <t>1.2.3.1</t>
  </si>
  <si>
    <t>.1.2.3.2</t>
  </si>
  <si>
    <t>Marsh Creek, Metal Magic, ASRC Energy Services Alexandar machine</t>
  </si>
  <si>
    <t>Alexander Machine, Marsh Creek</t>
  </si>
  <si>
    <t>Structural Chassis/Fairing</t>
  </si>
  <si>
    <t>The chassis supports the turbines, generator and driveline and connets the pontoons, the fiaring is integrated into the chassis</t>
  </si>
  <si>
    <t>The buoyancy Pods (pontoons)  float device to location and are ballasted with water to deploy device forming the foundation with the riverbed when deployed</t>
  </si>
  <si>
    <t>The Drivetrain connects the turbine shfts to the generator shaft</t>
  </si>
  <si>
    <t>The on device buoyancy system includes hoses to direct air and water the pontoons and the umbilical that is raised to the surface to allow ballasting and deballasting opertaions from a floating vessel</t>
  </si>
  <si>
    <t>The Generator converts mechanical energy to electrical energy, on device electrical components transmit the electricty to the transmission cable</t>
  </si>
  <si>
    <t>The On device SCADA systemprovides helath and operational monitoring informaation</t>
  </si>
  <si>
    <t>Driveline bearing assembly</t>
  </si>
  <si>
    <t>Fixed Couplings and driveshaft</t>
  </si>
  <si>
    <t>Flexible Driveline couplings</t>
  </si>
  <si>
    <t>ORPC, SKF, BluSource</t>
  </si>
  <si>
    <t>1.2.2.2</t>
  </si>
  <si>
    <t>1.2.2.3</t>
  </si>
  <si>
    <t>The Bearings hold the Driveshaft shaft in place and manage axial and thrust loads</t>
  </si>
  <si>
    <t>Internal : dry</t>
  </si>
  <si>
    <t>protect components from corrosion</t>
  </si>
  <si>
    <t>NA for 1.F</t>
  </si>
  <si>
    <t>Transmit power to shore and from come ashore to shore station</t>
  </si>
  <si>
    <t>convert DC power from device to grid compatible AC power</t>
  </si>
  <si>
    <t>monitor grid interface and device output</t>
  </si>
  <si>
    <t>houses components 1.3.2 and 1.3.3 and anciallary power conidtioining equipment</t>
  </si>
  <si>
    <t>compressors, pumps etc to perform deballasting operations</t>
  </si>
  <si>
    <t>(2) anchors are used to moor device</t>
  </si>
  <si>
    <t>chain and mooring lines attach anchors to device</t>
  </si>
  <si>
    <t>various components complete attachment of mooring system</t>
  </si>
  <si>
    <t>various buoys and lines for retreival of device and mooring system</t>
  </si>
  <si>
    <t>Flexible driveline couplings manage driveline flex and alignment</t>
  </si>
  <si>
    <t>The couplingsc onnect driveline components</t>
  </si>
  <si>
    <t>The chassis, Fairing, and buoyacny pods provide the foundation, turbine, generator, and drievline support, and ducting to lower turbine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</si>
</sst>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quot;$&quot;#,##0;[Red]&quot;$&quot;#,##0"/>
    <numFmt numFmtId="166" formatCode="&quot;$&quot;#,##0.00;[Red]&quot;$&quot;#,##0.0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2"/>
      <color rgb="FF0070C0"/>
      <name val="Times New Roman"/>
    </font>
    <font>
      <sz val="11"/>
      <color rgb="FF00000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8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1">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8"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top" wrapText="1"/>
    </xf>
    <xf numFmtId="0" fontId="0" fillId="8" borderId="1"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Font="1" applyBorder="1" applyAlignment="1">
      <alignment wrapText="1"/>
    </xf>
    <xf numFmtId="0" fontId="0" fillId="9" borderId="1" xfId="0" applyFill="1" applyBorder="1" applyAlignment="1">
      <alignment horizontal="center" vertical="top"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Fill="1" applyBorder="1" applyAlignment="1">
      <alignment wrapText="1"/>
    </xf>
    <xf numFmtId="0" fontId="2" fillId="9" borderId="1" xfId="0" applyFont="1" applyFill="1" applyBorder="1" applyAlignment="1">
      <alignment horizontal="center" vertical="center" wrapText="1"/>
    </xf>
    <xf numFmtId="0" fontId="0" fillId="7" borderId="1" xfId="0" applyFill="1" applyBorder="1" applyAlignment="1">
      <alignment vertical="top" wrapText="1"/>
    </xf>
    <xf numFmtId="0" fontId="4" fillId="7"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horizontal="left" vertical="top" wrapText="1"/>
    </xf>
    <xf numFmtId="0" fontId="0" fillId="7" borderId="1" xfId="0" applyFill="1" applyBorder="1" applyAlignment="1">
      <alignment horizontal="left" vertical="center" wrapText="1"/>
    </xf>
    <xf numFmtId="0" fontId="4" fillId="7" borderId="1" xfId="0" applyFont="1" applyFill="1" applyBorder="1" applyAlignment="1">
      <alignment horizontal="left" vertical="center" wrapText="1"/>
    </xf>
    <xf numFmtId="0" fontId="0" fillId="7" borderId="1" xfId="0" applyFill="1" applyBorder="1" applyAlignment="1">
      <alignment horizontal="left" vertical="top" wrapText="1"/>
    </xf>
    <xf numFmtId="0" fontId="0" fillId="0" borderId="0" xfId="0"/>
    <xf numFmtId="0" fontId="10" fillId="0" borderId="0" xfId="0" applyFont="1" applyAlignment="1">
      <alignment horizontal="left" vertical="center"/>
    </xf>
    <xf numFmtId="0" fontId="0" fillId="7" borderId="1" xfId="0" applyFill="1" applyBorder="1" applyAlignment="1">
      <alignment horizontal="left" vertical="center"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7" borderId="1" xfId="0" applyFill="1" applyBorder="1" applyAlignment="1">
      <alignment wrapText="1"/>
    </xf>
    <xf numFmtId="0" fontId="0" fillId="3" borderId="2" xfId="0" applyFill="1" applyBorder="1" applyAlignment="1">
      <alignment horizontal="center" wrapText="1"/>
    </xf>
    <xf numFmtId="164" fontId="7" fillId="0" borderId="1" xfId="0" quotePrefix="1" applyNumberFormat="1" applyFont="1" applyBorder="1" applyAlignment="1">
      <alignment horizontal="left" wrapText="1"/>
    </xf>
    <xf numFmtId="0" fontId="14" fillId="0" borderId="0" xfId="0" applyFont="1" applyAlignment="1">
      <alignment horizontal="center" vertical="center"/>
    </xf>
    <xf numFmtId="14" fontId="0" fillId="6" borderId="1" xfId="0" applyNumberFormat="1" applyFont="1" applyFill="1" applyBorder="1" applyAlignment="1">
      <alignment vertical="top" wrapText="1"/>
    </xf>
    <xf numFmtId="14" fontId="0" fillId="0" borderId="1" xfId="0" applyNumberFormat="1" applyBorder="1"/>
    <xf numFmtId="49" fontId="0" fillId="0" borderId="1" xfId="0" applyNumberFormat="1" applyBorder="1" applyAlignment="1">
      <alignment horizontal="right"/>
    </xf>
    <xf numFmtId="0" fontId="0" fillId="0" borderId="0" xfId="0" applyAlignment="1">
      <alignment horizontal="left" wrapText="1" indent="4"/>
    </xf>
    <xf numFmtId="0" fontId="0" fillId="0" borderId="0" xfId="0" applyAlignment="1">
      <alignment horizontal="left" wrapText="1" indent="7"/>
    </xf>
    <xf numFmtId="3" fontId="0" fillId="0" borderId="0" xfId="0" applyNumberFormat="1" applyAlignment="1">
      <alignment wrapText="1"/>
    </xf>
    <xf numFmtId="6" fontId="0" fillId="0" borderId="0" xfId="0" applyNumberFormat="1" applyAlignment="1">
      <alignment wrapText="1"/>
    </xf>
    <xf numFmtId="165" fontId="0" fillId="0" borderId="0" xfId="0" applyNumberFormat="1" applyAlignment="1">
      <alignment wrapText="1"/>
    </xf>
    <xf numFmtId="10" fontId="0" fillId="0" borderId="0" xfId="0" applyNumberFormat="1" applyAlignment="1">
      <alignment wrapText="1"/>
    </xf>
    <xf numFmtId="166" fontId="0" fillId="0" borderId="0" xfId="0" applyNumberFormat="1" applyAlignment="1">
      <alignment wrapText="1"/>
    </xf>
    <xf numFmtId="0" fontId="0" fillId="6" borderId="0" xfId="0" applyFill="1" applyAlignment="1">
      <alignment wrapText="1"/>
    </xf>
    <xf numFmtId="0" fontId="11" fillId="0" borderId="0" xfId="0" applyFont="1" applyAlignment="1">
      <alignment horizontal="left" vertical="center"/>
    </xf>
    <xf numFmtId="0" fontId="0" fillId="9" borderId="2" xfId="0" applyFill="1" applyBorder="1" applyAlignment="1">
      <alignment horizontal="center" wrapText="1"/>
    </xf>
    <xf numFmtId="0" fontId="0" fillId="0" borderId="3" xfId="0" applyBorder="1" applyAlignment="1">
      <alignment horizontal="center" wrapText="1"/>
    </xf>
    <xf numFmtId="0" fontId="7"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0" fillId="0" borderId="20" xfId="0" applyBorder="1" applyAlignment="1">
      <alignment wrapText="1"/>
    </xf>
    <xf numFmtId="0" fontId="0" fillId="2" borderId="1"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0" borderId="4" xfId="0" applyBorder="1" applyAlignment="1">
      <alignment horizontal="center" wrapText="1"/>
    </xf>
    <xf numFmtId="0" fontId="8" fillId="0" borderId="0" xfId="0" applyFont="1" applyAlignment="1">
      <alignment horizontal="left"/>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Border="1" applyAlignment="1">
      <alignment horizontal="left"/>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xf numFmtId="166" fontId="15" fillId="0" borderId="0" xfId="0" applyNumberFormat="1" applyFont="1" applyAlignment="1">
      <alignment wrapText="1"/>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mhkdr.openei.org/models/System%20Content%20Model%20v0.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D34"/>
  <sheetViews>
    <sheetView topLeftCell="A16" workbookViewId="0">
      <selection activeCell="B26" sqref="B26"/>
    </sheetView>
  </sheetViews>
  <sheetFormatPr baseColWidth="10" defaultColWidth="11.5" defaultRowHeight="14" x14ac:dyDescent="0"/>
  <cols>
    <col min="1" max="1" width="19.83203125" customWidth="1"/>
    <col min="2" max="2" width="39.1640625" customWidth="1"/>
    <col min="3" max="3" width="56.1640625" customWidth="1"/>
  </cols>
  <sheetData>
    <row r="1" spans="1:4" s="3" customFormat="1" ht="14" customHeight="1">
      <c r="A1" s="72" t="s">
        <v>156</v>
      </c>
      <c r="B1" s="72"/>
      <c r="C1" s="72"/>
      <c r="D1" s="72"/>
    </row>
    <row r="2" spans="1:4" s="3" customFormat="1" ht="14" customHeight="1">
      <c r="A2" s="72"/>
      <c r="B2" s="72"/>
      <c r="C2" s="72"/>
      <c r="D2" s="72"/>
    </row>
    <row r="3" spans="1:4" s="3" customFormat="1" ht="14" customHeight="1">
      <c r="A3" s="40" t="s">
        <v>20</v>
      </c>
      <c r="B3" s="60" t="s">
        <v>223</v>
      </c>
      <c r="C3" s="40" t="s">
        <v>21</v>
      </c>
      <c r="D3" s="12"/>
    </row>
    <row r="4" spans="1:4" s="3" customFormat="1" ht="14" customHeight="1">
      <c r="A4" s="40" t="s">
        <v>125</v>
      </c>
      <c r="B4" s="60" t="s">
        <v>221</v>
      </c>
      <c r="C4" s="40" t="s">
        <v>191</v>
      </c>
      <c r="D4" s="12"/>
    </row>
    <row r="5" spans="1:4" s="54" customFormat="1">
      <c r="A5" s="40" t="s">
        <v>210</v>
      </c>
      <c r="B5" s="42" t="s">
        <v>220</v>
      </c>
      <c r="C5" s="40" t="s">
        <v>192</v>
      </c>
      <c r="D5" s="12"/>
    </row>
    <row r="6" spans="1:4" s="54" customFormat="1" ht="28">
      <c r="A6" s="40" t="s">
        <v>189</v>
      </c>
      <c r="B6" s="42" t="s">
        <v>222</v>
      </c>
      <c r="C6" s="40" t="s">
        <v>190</v>
      </c>
      <c r="D6" s="12"/>
    </row>
    <row r="7" spans="1:4" s="3" customFormat="1" ht="14" customHeight="1">
      <c r="A7" s="40" t="s">
        <v>185</v>
      </c>
      <c r="B7" s="60" t="s">
        <v>224</v>
      </c>
      <c r="C7" s="40" t="s">
        <v>22</v>
      </c>
      <c r="D7" s="12"/>
    </row>
    <row r="8" spans="1:4" s="3" customFormat="1" ht="14" customHeight="1">
      <c r="A8" s="41" t="s">
        <v>23</v>
      </c>
      <c r="B8" s="42" t="s">
        <v>225</v>
      </c>
      <c r="C8" s="41" t="s">
        <v>186</v>
      </c>
      <c r="D8" s="12"/>
    </row>
    <row r="9" spans="1:4" s="3" customFormat="1">
      <c r="A9" s="40" t="s">
        <v>24</v>
      </c>
      <c r="B9" s="42" t="s">
        <v>226</v>
      </c>
      <c r="C9" s="40" t="s">
        <v>25</v>
      </c>
      <c r="D9" s="12"/>
    </row>
    <row r="10" spans="1:4" s="3" customFormat="1" ht="28">
      <c r="A10" s="40" t="s">
        <v>197</v>
      </c>
      <c r="B10" s="42" t="s">
        <v>227</v>
      </c>
      <c r="C10" s="57" t="s">
        <v>200</v>
      </c>
      <c r="D10" s="12"/>
    </row>
    <row r="11" spans="1:4" s="54" customFormat="1">
      <c r="A11" s="40" t="s">
        <v>198</v>
      </c>
      <c r="B11" s="42" t="s">
        <v>228</v>
      </c>
      <c r="C11" s="57" t="s">
        <v>199</v>
      </c>
      <c r="D11" s="12"/>
    </row>
    <row r="12" spans="1:4" s="54" customFormat="1" ht="28">
      <c r="A12" s="40" t="s">
        <v>203</v>
      </c>
      <c r="B12" s="42" t="s">
        <v>229</v>
      </c>
      <c r="C12" s="57" t="s">
        <v>204</v>
      </c>
      <c r="D12" s="12"/>
    </row>
    <row r="13" spans="1:4" s="3" customFormat="1" ht="28">
      <c r="A13" s="40" t="s">
        <v>33</v>
      </c>
      <c r="B13" s="61">
        <v>42125</v>
      </c>
      <c r="C13" s="40" t="s">
        <v>126</v>
      </c>
      <c r="D13" s="12"/>
    </row>
    <row r="14" spans="1:4">
      <c r="A14" s="43" t="s">
        <v>167</v>
      </c>
      <c r="B14" s="55" t="s">
        <v>230</v>
      </c>
      <c r="C14" s="50" t="s">
        <v>160</v>
      </c>
      <c r="D14" s="12"/>
    </row>
    <row r="15" spans="1:4">
      <c r="A15" s="43" t="s">
        <v>168</v>
      </c>
      <c r="B15" s="55" t="s">
        <v>218</v>
      </c>
      <c r="C15" s="45" t="s">
        <v>160</v>
      </c>
      <c r="D15" s="12"/>
    </row>
    <row r="16" spans="1:4" ht="28">
      <c r="A16" s="43" t="s">
        <v>170</v>
      </c>
      <c r="B16" s="55" t="s">
        <v>219</v>
      </c>
      <c r="C16" s="45" t="s">
        <v>169</v>
      </c>
      <c r="D16" s="12"/>
    </row>
    <row r="17" spans="1:4" ht="28">
      <c r="A17" s="43" t="s">
        <v>33</v>
      </c>
      <c r="B17" s="62">
        <v>42125</v>
      </c>
      <c r="C17" s="45" t="s">
        <v>171</v>
      </c>
      <c r="D17" s="12"/>
    </row>
    <row r="18" spans="1:4" ht="28">
      <c r="A18" s="43" t="s">
        <v>172</v>
      </c>
      <c r="B18" s="55">
        <v>1</v>
      </c>
      <c r="C18" s="45" t="s">
        <v>161</v>
      </c>
      <c r="D18" s="12"/>
    </row>
    <row r="19" spans="1:4" s="54" customFormat="1" ht="28">
      <c r="A19" s="40" t="s">
        <v>33</v>
      </c>
      <c r="B19" s="61">
        <v>42009</v>
      </c>
      <c r="C19" s="40" t="s">
        <v>126</v>
      </c>
      <c r="D19" s="12"/>
    </row>
    <row r="20" spans="1:4" ht="28">
      <c r="A20" s="43" t="s">
        <v>174</v>
      </c>
      <c r="B20" s="55" t="s">
        <v>231</v>
      </c>
      <c r="C20" s="45" t="s">
        <v>173</v>
      </c>
      <c r="D20" s="12"/>
    </row>
    <row r="21" spans="1:4" ht="28">
      <c r="A21" s="44" t="s">
        <v>193</v>
      </c>
      <c r="B21" s="55">
        <v>7</v>
      </c>
      <c r="C21" s="47" t="s">
        <v>177</v>
      </c>
      <c r="D21" s="12"/>
    </row>
    <row r="22" spans="1:4" s="54" customFormat="1" ht="28">
      <c r="A22" s="47" t="s">
        <v>194</v>
      </c>
      <c r="B22" s="55">
        <v>8</v>
      </c>
      <c r="C22" s="47" t="s">
        <v>177</v>
      </c>
      <c r="D22" s="12"/>
    </row>
    <row r="23" spans="1:4" ht="28">
      <c r="A23" s="44" t="s">
        <v>195</v>
      </c>
      <c r="B23" s="55">
        <v>3</v>
      </c>
      <c r="C23" s="47" t="s">
        <v>176</v>
      </c>
      <c r="D23" s="12"/>
    </row>
    <row r="24" spans="1:4" s="54" customFormat="1" ht="28">
      <c r="A24" s="47" t="s">
        <v>196</v>
      </c>
      <c r="B24" s="55">
        <v>6</v>
      </c>
      <c r="C24" s="47" t="s">
        <v>176</v>
      </c>
      <c r="D24" s="12"/>
    </row>
    <row r="25" spans="1:4" ht="28">
      <c r="A25" s="43" t="s">
        <v>162</v>
      </c>
      <c r="B25" s="63" t="s">
        <v>232</v>
      </c>
      <c r="C25" s="45" t="s">
        <v>165</v>
      </c>
      <c r="D25" s="12"/>
    </row>
    <row r="26" spans="1:4" ht="28">
      <c r="A26" s="43" t="s">
        <v>163</v>
      </c>
      <c r="B26" s="55" t="s">
        <v>233</v>
      </c>
      <c r="C26" s="45" t="s">
        <v>166</v>
      </c>
      <c r="D26" s="12"/>
    </row>
    <row r="27" spans="1:4" ht="42">
      <c r="A27" s="43" t="s">
        <v>164</v>
      </c>
      <c r="B27" s="55" t="s">
        <v>233</v>
      </c>
      <c r="C27" s="46" t="s">
        <v>175</v>
      </c>
      <c r="D27" s="12"/>
    </row>
    <row r="28" spans="1:4" s="54" customFormat="1" ht="28">
      <c r="A28" s="43" t="s">
        <v>205</v>
      </c>
      <c r="B28" s="55" t="s">
        <v>237</v>
      </c>
      <c r="C28" s="46" t="s">
        <v>211</v>
      </c>
      <c r="D28" s="12"/>
    </row>
    <row r="29" spans="1:4" s="54" customFormat="1" ht="28">
      <c r="A29" s="43" t="s">
        <v>206</v>
      </c>
      <c r="B29" s="55" t="s">
        <v>236</v>
      </c>
      <c r="C29" s="46" t="s">
        <v>208</v>
      </c>
      <c r="D29" s="12"/>
    </row>
    <row r="30" spans="1:4" s="54" customFormat="1" ht="28">
      <c r="A30" s="43" t="s">
        <v>207</v>
      </c>
      <c r="B30" s="55" t="s">
        <v>235</v>
      </c>
      <c r="C30" s="46" t="s">
        <v>209</v>
      </c>
      <c r="D30" s="12"/>
    </row>
    <row r="31" spans="1:4" s="54" customFormat="1">
      <c r="A31" s="43" t="s">
        <v>201</v>
      </c>
      <c r="B31" s="55" t="s">
        <v>234</v>
      </c>
      <c r="C31" s="46" t="s">
        <v>202</v>
      </c>
      <c r="D31" s="12"/>
    </row>
    <row r="32" spans="1:4" s="54" customFormat="1">
      <c r="A32" s="43" t="s">
        <v>215</v>
      </c>
      <c r="B32" s="55"/>
      <c r="C32" s="46" t="s">
        <v>214</v>
      </c>
      <c r="D32" s="12"/>
    </row>
    <row r="33" spans="1:4" ht="28">
      <c r="A33" s="47" t="s">
        <v>187</v>
      </c>
      <c r="B33" s="55"/>
      <c r="C33" s="47" t="s">
        <v>188</v>
      </c>
      <c r="D33" s="12"/>
    </row>
    <row r="34" spans="1:4">
      <c r="A34" s="12"/>
      <c r="B34" s="12"/>
      <c r="C34" s="12"/>
      <c r="D34" s="12"/>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6" tint="0.39997558519241921"/>
  </sheetPr>
  <dimension ref="A1:O31"/>
  <sheetViews>
    <sheetView tabSelected="1" topLeftCell="A2" workbookViewId="0">
      <selection activeCell="N14" sqref="N14"/>
    </sheetView>
  </sheetViews>
  <sheetFormatPr baseColWidth="10" defaultColWidth="8.6640625" defaultRowHeight="14" x14ac:dyDescent="0"/>
  <cols>
    <col min="1" max="1" width="31.5" style="1" customWidth="1"/>
    <col min="2" max="2" width="21.6640625" style="1" customWidth="1"/>
    <col min="3" max="3" width="23.1640625" style="1" customWidth="1"/>
    <col min="4" max="4" width="26.5" style="1" customWidth="1"/>
    <col min="5" max="6" width="27.5" style="1" customWidth="1"/>
    <col min="7" max="7" width="25.33203125" style="1" customWidth="1"/>
    <col min="8" max="8" width="51.5" style="1" customWidth="1"/>
    <col min="9" max="9" width="22.5" style="1" bestFit="1" customWidth="1"/>
    <col min="10" max="10" width="25.1640625" style="1" customWidth="1"/>
    <col min="11" max="11" width="27.5" style="1" customWidth="1"/>
    <col min="12" max="12" width="26.33203125" style="1" customWidth="1"/>
    <col min="13" max="13" width="30.1640625" style="1" customWidth="1"/>
    <col min="14" max="14" width="21.6640625" style="1" customWidth="1"/>
    <col min="15" max="15" width="15.5" style="1" customWidth="1"/>
    <col min="16" max="16" width="53.6640625" style="1" customWidth="1"/>
    <col min="17" max="19" width="13.1640625" style="1" customWidth="1"/>
    <col min="20" max="20" width="8.1640625" style="1" customWidth="1"/>
    <col min="21" max="21" width="7" style="1" customWidth="1"/>
    <col min="22" max="22" width="8.33203125" style="1" customWidth="1"/>
    <col min="23" max="23" width="12.5" style="1" customWidth="1"/>
    <col min="24" max="24" width="8.33203125" style="1" customWidth="1"/>
    <col min="25" max="25" width="7.1640625" style="1" customWidth="1"/>
    <col min="26" max="26" width="7.5" style="1" customWidth="1"/>
    <col min="27" max="27" width="13.1640625" style="1" customWidth="1"/>
    <col min="28" max="28" width="9.6640625" style="1" customWidth="1"/>
    <col min="29" max="29" width="17.1640625" style="1" customWidth="1"/>
    <col min="30" max="30" width="15.5" style="1" customWidth="1"/>
    <col min="31" max="31" width="17" style="1" customWidth="1"/>
    <col min="32" max="34" width="14.1640625" style="1" customWidth="1"/>
    <col min="35" max="35" width="16.1640625" style="1" customWidth="1"/>
    <col min="36" max="36" width="16.5" style="1" customWidth="1"/>
    <col min="37" max="37" width="12" style="1" bestFit="1" customWidth="1"/>
    <col min="38" max="39" width="12.5" style="1" customWidth="1"/>
    <col min="40" max="40" width="9.5" style="1" customWidth="1"/>
    <col min="41" max="16384" width="8.6640625" style="1"/>
  </cols>
  <sheetData>
    <row r="1" spans="1:15" ht="52.25" customHeight="1">
      <c r="A1" s="75" t="s">
        <v>212</v>
      </c>
      <c r="B1" s="76"/>
      <c r="C1" s="76"/>
      <c r="D1" s="76"/>
      <c r="E1" s="76"/>
      <c r="F1" s="76"/>
      <c r="G1" s="76"/>
      <c r="H1" s="76"/>
      <c r="I1" s="76"/>
      <c r="J1" s="76"/>
      <c r="K1" s="76"/>
      <c r="L1" s="77"/>
      <c r="M1" s="77"/>
      <c r="N1" s="77"/>
    </row>
    <row r="2" spans="1:15" ht="14" customHeight="1">
      <c r="A2" s="78" t="s">
        <v>58</v>
      </c>
      <c r="B2" s="78"/>
      <c r="C2" s="78"/>
      <c r="D2" s="79" t="s">
        <v>32</v>
      </c>
      <c r="E2" s="80"/>
      <c r="F2" s="80"/>
      <c r="G2" s="80"/>
      <c r="H2" s="80"/>
      <c r="I2" s="80"/>
      <c r="J2" s="81"/>
      <c r="K2" s="58" t="s">
        <v>27</v>
      </c>
      <c r="L2" s="73" t="s">
        <v>131</v>
      </c>
      <c r="M2" s="74"/>
      <c r="N2" s="74"/>
    </row>
    <row r="3" spans="1:15" ht="59.25" customHeight="1">
      <c r="A3" s="26" t="s">
        <v>18</v>
      </c>
      <c r="B3" s="27" t="s">
        <v>34</v>
      </c>
      <c r="C3" s="27" t="s">
        <v>35</v>
      </c>
      <c r="D3" s="24" t="s">
        <v>67</v>
      </c>
      <c r="E3" s="24" t="s">
        <v>68</v>
      </c>
      <c r="F3" s="24" t="s">
        <v>127</v>
      </c>
      <c r="G3" s="24" t="s">
        <v>128</v>
      </c>
      <c r="H3" s="24" t="s">
        <v>216</v>
      </c>
      <c r="I3" s="23" t="s">
        <v>60</v>
      </c>
      <c r="J3" s="24" t="s">
        <v>122</v>
      </c>
      <c r="K3" s="25" t="s">
        <v>123</v>
      </c>
      <c r="L3" s="39" t="s">
        <v>151</v>
      </c>
      <c r="M3" s="33" t="s">
        <v>132</v>
      </c>
      <c r="N3" s="33" t="s">
        <v>138</v>
      </c>
    </row>
    <row r="4" spans="1:15" ht="84">
      <c r="A4" s="28" t="s">
        <v>37</v>
      </c>
      <c r="B4" s="28" t="s">
        <v>19</v>
      </c>
      <c r="C4" s="28" t="s">
        <v>36</v>
      </c>
      <c r="D4" s="29" t="s">
        <v>93</v>
      </c>
      <c r="E4" s="29" t="s">
        <v>121</v>
      </c>
      <c r="F4" s="29" t="s">
        <v>158</v>
      </c>
      <c r="G4" s="29" t="s">
        <v>157</v>
      </c>
      <c r="H4" s="29" t="s">
        <v>64</v>
      </c>
      <c r="I4" s="29" t="s">
        <v>61</v>
      </c>
      <c r="J4" s="29" t="s">
        <v>217</v>
      </c>
      <c r="K4" s="30" t="s">
        <v>184</v>
      </c>
      <c r="L4" s="32" t="s">
        <v>152</v>
      </c>
      <c r="M4" s="32" t="s">
        <v>133</v>
      </c>
      <c r="N4" s="32" t="s">
        <v>137</v>
      </c>
    </row>
    <row r="5" spans="1:15" s="22" customFormat="1" ht="12" customHeight="1">
      <c r="A5" s="21" t="s">
        <v>55</v>
      </c>
      <c r="B5" s="21" t="s">
        <v>56</v>
      </c>
      <c r="C5" s="21" t="s">
        <v>57</v>
      </c>
      <c r="D5" s="21" t="s">
        <v>28</v>
      </c>
      <c r="E5" s="21" t="s">
        <v>63</v>
      </c>
      <c r="F5" s="21" t="s">
        <v>129</v>
      </c>
      <c r="G5" s="21" t="s">
        <v>130</v>
      </c>
      <c r="H5" s="21" t="s">
        <v>65</v>
      </c>
      <c r="I5" s="21" t="s">
        <v>59</v>
      </c>
      <c r="J5" s="21" t="s">
        <v>124</v>
      </c>
      <c r="K5" s="21" t="s">
        <v>26</v>
      </c>
      <c r="L5" s="21" t="s">
        <v>134</v>
      </c>
      <c r="M5" s="21" t="s">
        <v>135</v>
      </c>
      <c r="N5" s="21" t="s">
        <v>136</v>
      </c>
    </row>
    <row r="6" spans="1:15">
      <c r="A6" s="1" t="s">
        <v>245</v>
      </c>
      <c r="B6" s="1" t="s">
        <v>218</v>
      </c>
      <c r="C6" s="1" t="s">
        <v>258</v>
      </c>
      <c r="D6" s="1" t="s">
        <v>81</v>
      </c>
      <c r="F6" s="1">
        <v>7</v>
      </c>
      <c r="H6" s="1" t="s">
        <v>301</v>
      </c>
      <c r="I6" s="66">
        <v>26625</v>
      </c>
      <c r="J6" s="67">
        <v>1165937</v>
      </c>
      <c r="K6" s="1" t="s">
        <v>286</v>
      </c>
      <c r="L6" s="70" t="s">
        <v>297</v>
      </c>
      <c r="M6" s="69">
        <v>0.76</v>
      </c>
      <c r="N6" s="1">
        <f>SUM(N7:N17)+32</f>
        <v>55.5</v>
      </c>
    </row>
    <row r="7" spans="1:15">
      <c r="A7" s="64" t="s">
        <v>238</v>
      </c>
      <c r="B7" s="1" t="s">
        <v>246</v>
      </c>
      <c r="C7" s="1" t="s">
        <v>267</v>
      </c>
      <c r="D7" s="1" t="s">
        <v>81</v>
      </c>
      <c r="E7" s="1" t="s">
        <v>250</v>
      </c>
      <c r="F7" s="1">
        <v>7</v>
      </c>
      <c r="H7" s="1" t="s">
        <v>302</v>
      </c>
      <c r="I7" s="90" t="s">
        <v>297</v>
      </c>
      <c r="J7" s="67">
        <v>238359</v>
      </c>
      <c r="K7" s="1" t="s">
        <v>286</v>
      </c>
      <c r="L7" s="70" t="s">
        <v>297</v>
      </c>
      <c r="M7" s="69">
        <v>1</v>
      </c>
      <c r="N7" s="1">
        <v>1.5</v>
      </c>
    </row>
    <row r="8" spans="1:15">
      <c r="A8" s="64" t="s">
        <v>239</v>
      </c>
      <c r="B8" s="1" t="s">
        <v>294</v>
      </c>
      <c r="C8" s="1" t="s">
        <v>269</v>
      </c>
      <c r="D8" s="1" t="s">
        <v>71</v>
      </c>
      <c r="E8" s="1" t="s">
        <v>0</v>
      </c>
      <c r="F8" s="1">
        <v>7</v>
      </c>
      <c r="H8" s="1" t="s">
        <v>311</v>
      </c>
      <c r="I8" s="90" t="s">
        <v>297</v>
      </c>
      <c r="J8" s="68">
        <v>111310</v>
      </c>
      <c r="K8" s="1" t="s">
        <v>286</v>
      </c>
      <c r="L8" s="70" t="s">
        <v>297</v>
      </c>
      <c r="M8" s="69">
        <v>0.95</v>
      </c>
      <c r="N8" s="1">
        <v>8</v>
      </c>
    </row>
    <row r="9" spans="1:15" ht="28">
      <c r="A9" s="64" t="s">
        <v>315</v>
      </c>
      <c r="B9" s="1" t="s">
        <v>318</v>
      </c>
      <c r="C9" s="1" t="s">
        <v>319</v>
      </c>
      <c r="D9" s="1" t="s">
        <v>71</v>
      </c>
      <c r="E9" s="1" t="s">
        <v>80</v>
      </c>
      <c r="F9" s="1">
        <v>7</v>
      </c>
      <c r="H9" s="1" t="s">
        <v>321</v>
      </c>
      <c r="I9" s="90" t="s">
        <v>297</v>
      </c>
      <c r="K9" s="1" t="s">
        <v>322</v>
      </c>
      <c r="L9" s="90" t="s">
        <v>297</v>
      </c>
      <c r="M9" s="90" t="s">
        <v>297</v>
      </c>
    </row>
    <row r="10" spans="1:15" ht="28">
      <c r="A10" s="64" t="s">
        <v>316</v>
      </c>
      <c r="B10" s="1" t="s">
        <v>218</v>
      </c>
      <c r="C10" s="1" t="s">
        <v>320</v>
      </c>
      <c r="D10" s="1" t="s">
        <v>71</v>
      </c>
      <c r="E10" s="1" t="s">
        <v>0</v>
      </c>
      <c r="F10" s="1">
        <v>7</v>
      </c>
      <c r="H10" s="1" t="s">
        <v>335</v>
      </c>
      <c r="I10" s="90" t="s">
        <v>297</v>
      </c>
      <c r="K10" s="1" t="s">
        <v>286</v>
      </c>
      <c r="L10" s="90" t="s">
        <v>297</v>
      </c>
      <c r="M10" s="90" t="s">
        <v>297</v>
      </c>
    </row>
    <row r="11" spans="1:15">
      <c r="A11" s="64" t="s">
        <v>317</v>
      </c>
      <c r="B11" s="1" t="s">
        <v>218</v>
      </c>
      <c r="D11" s="1" t="s">
        <v>71</v>
      </c>
      <c r="E11" s="1" t="s">
        <v>0</v>
      </c>
      <c r="F11" s="1">
        <v>7</v>
      </c>
      <c r="H11" s="1" t="s">
        <v>334</v>
      </c>
      <c r="I11" s="90" t="s">
        <v>297</v>
      </c>
      <c r="K11" s="1" t="s">
        <v>286</v>
      </c>
      <c r="L11" s="90" t="s">
        <v>297</v>
      </c>
      <c r="M11" s="90" t="s">
        <v>297</v>
      </c>
    </row>
    <row r="12" spans="1:15" ht="42">
      <c r="A12" s="64" t="s">
        <v>240</v>
      </c>
      <c r="B12" s="1" t="s">
        <v>306</v>
      </c>
      <c r="C12" s="1" t="s">
        <v>268</v>
      </c>
      <c r="D12" s="1" t="s">
        <v>70</v>
      </c>
      <c r="E12" s="1" t="s">
        <v>254</v>
      </c>
      <c r="F12" s="1">
        <v>7</v>
      </c>
      <c r="H12" s="1" t="s">
        <v>336</v>
      </c>
      <c r="I12" s="90" t="s">
        <v>297</v>
      </c>
      <c r="J12" s="67">
        <v>271737</v>
      </c>
      <c r="K12" s="1" t="s">
        <v>286</v>
      </c>
      <c r="L12" s="70">
        <f>J12+20000</f>
        <v>291737</v>
      </c>
      <c r="M12" s="90" t="s">
        <v>297</v>
      </c>
      <c r="N12" s="1">
        <v>1.5</v>
      </c>
    </row>
    <row r="13" spans="1:15" ht="42">
      <c r="A13" s="65" t="s">
        <v>303</v>
      </c>
      <c r="B13" s="1" t="s">
        <v>293</v>
      </c>
      <c r="C13" s="1" t="s">
        <v>304</v>
      </c>
      <c r="D13" s="1" t="s">
        <v>247</v>
      </c>
      <c r="E13" s="1" t="s">
        <v>43</v>
      </c>
      <c r="F13" s="1">
        <v>7</v>
      </c>
      <c r="H13" s="1" t="s">
        <v>310</v>
      </c>
      <c r="I13" s="1">
        <v>13381</v>
      </c>
      <c r="J13" s="67">
        <v>86737</v>
      </c>
      <c r="K13" s="1" t="s">
        <v>286</v>
      </c>
      <c r="L13" s="90" t="s">
        <v>297</v>
      </c>
      <c r="M13" s="90" t="s">
        <v>297</v>
      </c>
    </row>
    <row r="14" spans="1:15" ht="28">
      <c r="A14" s="65" t="s">
        <v>308</v>
      </c>
      <c r="B14" s="1" t="s">
        <v>307</v>
      </c>
      <c r="C14" s="1" t="s">
        <v>305</v>
      </c>
      <c r="D14" s="1" t="s">
        <v>70</v>
      </c>
      <c r="E14" s="1" t="s">
        <v>248</v>
      </c>
      <c r="F14" s="1">
        <v>7</v>
      </c>
      <c r="H14" s="1" t="s">
        <v>309</v>
      </c>
      <c r="I14" s="90" t="s">
        <v>297</v>
      </c>
      <c r="J14" s="67">
        <v>185000</v>
      </c>
      <c r="K14" s="1" t="s">
        <v>286</v>
      </c>
      <c r="L14" s="90" t="s">
        <v>297</v>
      </c>
      <c r="M14" s="90" t="s">
        <v>297</v>
      </c>
    </row>
    <row r="15" spans="1:15" ht="42">
      <c r="A15" s="65" t="s">
        <v>241</v>
      </c>
      <c r="B15" s="1" t="s">
        <v>295</v>
      </c>
      <c r="C15" s="1" t="s">
        <v>270</v>
      </c>
      <c r="D15" s="1" t="s">
        <v>74</v>
      </c>
      <c r="E15" s="1" t="s">
        <v>45</v>
      </c>
      <c r="F15" s="1">
        <v>7</v>
      </c>
      <c r="H15" s="1" t="s">
        <v>313</v>
      </c>
      <c r="I15" s="90" t="s">
        <v>297</v>
      </c>
      <c r="J15" s="67">
        <v>402319</v>
      </c>
      <c r="K15" s="1" t="s">
        <v>286</v>
      </c>
      <c r="L15" s="90" t="s">
        <v>297</v>
      </c>
      <c r="M15" s="69">
        <v>0.99</v>
      </c>
      <c r="O15" s="65"/>
    </row>
    <row r="16" spans="1:15" ht="42">
      <c r="A16" s="65" t="s">
        <v>272</v>
      </c>
      <c r="B16" s="1" t="s">
        <v>296</v>
      </c>
      <c r="C16" s="1" t="s">
        <v>271</v>
      </c>
      <c r="D16" s="1" t="s">
        <v>75</v>
      </c>
      <c r="E16" s="1" t="s">
        <v>251</v>
      </c>
      <c r="F16" s="1">
        <v>7</v>
      </c>
      <c r="H16" s="1" t="s">
        <v>314</v>
      </c>
      <c r="I16" s="90" t="s">
        <v>297</v>
      </c>
      <c r="J16" s="67">
        <v>82364</v>
      </c>
      <c r="K16" s="1" t="s">
        <v>287</v>
      </c>
      <c r="L16" s="90" t="s">
        <v>297</v>
      </c>
      <c r="M16" s="90" t="s">
        <v>297</v>
      </c>
      <c r="N16" s="1">
        <v>8</v>
      </c>
      <c r="O16" s="65"/>
    </row>
    <row r="17" spans="1:15" s="71" customFormat="1" ht="56">
      <c r="A17" s="65" t="s">
        <v>257</v>
      </c>
      <c r="B17" s="1" t="s">
        <v>296</v>
      </c>
      <c r="C17" s="1" t="s">
        <v>273</v>
      </c>
      <c r="D17" s="1" t="s">
        <v>252</v>
      </c>
      <c r="E17" s="1" t="s">
        <v>0</v>
      </c>
      <c r="F17" s="1"/>
      <c r="G17" s="1"/>
      <c r="H17" s="1" t="s">
        <v>312</v>
      </c>
      <c r="I17" s="90" t="s">
        <v>297</v>
      </c>
      <c r="J17" s="67">
        <v>9129</v>
      </c>
      <c r="K17" s="1" t="s">
        <v>286</v>
      </c>
      <c r="L17" s="90" t="s">
        <v>297</v>
      </c>
      <c r="M17" s="69">
        <v>0.94</v>
      </c>
      <c r="N17" s="1">
        <v>4.5</v>
      </c>
      <c r="O17" s="65"/>
    </row>
    <row r="18" spans="1:15" ht="28">
      <c r="A18" s="65" t="s">
        <v>242</v>
      </c>
      <c r="B18" s="1" t="s">
        <v>297</v>
      </c>
      <c r="C18" s="1" t="s">
        <v>274</v>
      </c>
      <c r="D18" s="1" t="s">
        <v>252</v>
      </c>
      <c r="E18" s="1" t="s">
        <v>252</v>
      </c>
      <c r="F18" s="1">
        <v>2</v>
      </c>
      <c r="H18" s="1" t="s">
        <v>324</v>
      </c>
      <c r="I18" s="90" t="s">
        <v>297</v>
      </c>
      <c r="J18" s="67"/>
      <c r="K18" s="1" t="s">
        <v>286</v>
      </c>
      <c r="L18" s="90" t="s">
        <v>297</v>
      </c>
      <c r="M18" s="90" t="s">
        <v>297</v>
      </c>
      <c r="O18" s="65"/>
    </row>
    <row r="19" spans="1:15" ht="28">
      <c r="A19" s="64" t="s">
        <v>263</v>
      </c>
      <c r="B19" s="1" t="s">
        <v>296</v>
      </c>
      <c r="C19" s="1" t="s">
        <v>275</v>
      </c>
      <c r="D19" s="1" t="s">
        <v>252</v>
      </c>
      <c r="E19" s="1" t="s">
        <v>0</v>
      </c>
      <c r="F19" s="1">
        <v>7</v>
      </c>
      <c r="H19" s="1" t="s">
        <v>323</v>
      </c>
      <c r="I19" s="90" t="s">
        <v>297</v>
      </c>
      <c r="J19" s="67">
        <v>20000</v>
      </c>
      <c r="K19" s="1" t="s">
        <v>286</v>
      </c>
      <c r="L19" s="90" t="s">
        <v>297</v>
      </c>
      <c r="M19" s="90" t="s">
        <v>297</v>
      </c>
      <c r="N19" s="1">
        <v>3</v>
      </c>
    </row>
    <row r="20" spans="1:15" ht="28">
      <c r="A20" s="1" t="s">
        <v>243</v>
      </c>
      <c r="C20" s="1">
        <v>1.3</v>
      </c>
      <c r="D20" s="1" t="s">
        <v>74</v>
      </c>
      <c r="E20" s="1" t="s">
        <v>253</v>
      </c>
      <c r="F20" s="1">
        <v>7</v>
      </c>
      <c r="I20" s="90" t="s">
        <v>297</v>
      </c>
      <c r="J20" s="67">
        <v>117983</v>
      </c>
      <c r="K20" s="1" t="s">
        <v>286</v>
      </c>
      <c r="L20" s="70">
        <f>J20+5000</f>
        <v>122983</v>
      </c>
      <c r="M20" s="90" t="s">
        <v>297</v>
      </c>
    </row>
    <row r="21" spans="1:15">
      <c r="A21" s="64" t="s">
        <v>280</v>
      </c>
      <c r="B21" s="1" t="s">
        <v>298</v>
      </c>
      <c r="C21" s="1" t="s">
        <v>276</v>
      </c>
      <c r="D21" s="1" t="s">
        <v>74</v>
      </c>
      <c r="E21" s="1" t="s">
        <v>281</v>
      </c>
      <c r="F21" s="1">
        <v>7</v>
      </c>
      <c r="H21" s="1" t="s">
        <v>325</v>
      </c>
      <c r="I21" s="90" t="s">
        <v>297</v>
      </c>
      <c r="J21" s="67">
        <v>50248</v>
      </c>
      <c r="K21" s="1" t="s">
        <v>286</v>
      </c>
      <c r="L21" s="90" t="s">
        <v>297</v>
      </c>
      <c r="M21" s="90" t="s">
        <v>297</v>
      </c>
      <c r="N21" s="1">
        <v>8</v>
      </c>
    </row>
    <row r="22" spans="1:15">
      <c r="A22" s="64" t="s">
        <v>255</v>
      </c>
      <c r="B22" s="1" t="s">
        <v>299</v>
      </c>
      <c r="C22" s="1" t="s">
        <v>277</v>
      </c>
      <c r="D22" s="1" t="s">
        <v>74</v>
      </c>
      <c r="E22" s="1" t="s">
        <v>282</v>
      </c>
      <c r="F22" s="1">
        <v>7</v>
      </c>
      <c r="H22" s="1" t="s">
        <v>326</v>
      </c>
      <c r="I22" s="90" t="s">
        <v>297</v>
      </c>
      <c r="J22" s="67">
        <v>20000</v>
      </c>
      <c r="K22" s="1" t="s">
        <v>288</v>
      </c>
      <c r="L22" s="90" t="s">
        <v>297</v>
      </c>
      <c r="M22" s="90" t="s">
        <v>297</v>
      </c>
      <c r="N22" s="1">
        <v>4</v>
      </c>
    </row>
    <row r="23" spans="1:15" ht="28">
      <c r="A23" s="64" t="s">
        <v>256</v>
      </c>
      <c r="B23" s="1" t="s">
        <v>300</v>
      </c>
      <c r="C23" s="1" t="s">
        <v>278</v>
      </c>
      <c r="D23" s="1" t="s">
        <v>74</v>
      </c>
      <c r="E23" s="1" t="s">
        <v>80</v>
      </c>
      <c r="F23" s="1">
        <v>7</v>
      </c>
      <c r="H23" s="1" t="s">
        <v>327</v>
      </c>
      <c r="I23" s="90" t="s">
        <v>297</v>
      </c>
      <c r="J23" s="67">
        <v>15000</v>
      </c>
      <c r="K23" s="1" t="s">
        <v>288</v>
      </c>
      <c r="L23" s="90" t="s">
        <v>297</v>
      </c>
      <c r="M23" s="90" t="s">
        <v>297</v>
      </c>
      <c r="N23" s="1">
        <v>2</v>
      </c>
    </row>
    <row r="24" spans="1:15" ht="28">
      <c r="A24" s="64" t="s">
        <v>264</v>
      </c>
      <c r="B24" s="1" t="s">
        <v>293</v>
      </c>
      <c r="C24" s="1" t="s">
        <v>279</v>
      </c>
      <c r="D24" s="1" t="s">
        <v>74</v>
      </c>
      <c r="E24" s="1" t="s">
        <v>283</v>
      </c>
      <c r="F24" s="1">
        <v>7</v>
      </c>
      <c r="H24" s="1" t="s">
        <v>328</v>
      </c>
      <c r="I24" s="90" t="s">
        <v>297</v>
      </c>
      <c r="J24" s="67">
        <v>52000</v>
      </c>
      <c r="K24" s="1" t="s">
        <v>288</v>
      </c>
      <c r="L24" s="90" t="s">
        <v>297</v>
      </c>
      <c r="M24" s="90" t="s">
        <v>297</v>
      </c>
    </row>
    <row r="25" spans="1:15" ht="28">
      <c r="A25" s="1" t="s">
        <v>265</v>
      </c>
      <c r="B25" s="1" t="s">
        <v>296</v>
      </c>
      <c r="D25" s="1" t="s">
        <v>0</v>
      </c>
      <c r="E25" s="1" t="s">
        <v>252</v>
      </c>
      <c r="F25" s="1">
        <v>7</v>
      </c>
      <c r="H25" s="1" t="s">
        <v>329</v>
      </c>
      <c r="I25" s="90" t="s">
        <v>297</v>
      </c>
      <c r="J25" s="67">
        <v>19863</v>
      </c>
      <c r="K25" s="1" t="s">
        <v>288</v>
      </c>
      <c r="L25" s="70">
        <f>J25+5000</f>
        <v>24863</v>
      </c>
      <c r="M25" s="90" t="s">
        <v>297</v>
      </c>
    </row>
    <row r="26" spans="1:15" ht="28">
      <c r="A26" s="1" t="s">
        <v>244</v>
      </c>
      <c r="B26" s="1" t="s">
        <v>296</v>
      </c>
      <c r="C26" s="1" t="s">
        <v>289</v>
      </c>
      <c r="D26" s="1" t="s">
        <v>70</v>
      </c>
      <c r="E26" s="1" t="s">
        <v>249</v>
      </c>
      <c r="F26" s="1">
        <v>7</v>
      </c>
      <c r="I26" s="90" t="s">
        <v>297</v>
      </c>
      <c r="J26" s="67">
        <v>32560</v>
      </c>
      <c r="K26" s="1" t="s">
        <v>286</v>
      </c>
      <c r="L26" s="70">
        <v>37560</v>
      </c>
      <c r="M26" s="90" t="s">
        <v>297</v>
      </c>
      <c r="N26" s="1">
        <v>4</v>
      </c>
    </row>
    <row r="27" spans="1:15">
      <c r="A27" s="64" t="s">
        <v>259</v>
      </c>
      <c r="B27" s="1" t="s">
        <v>293</v>
      </c>
      <c r="C27" s="1" t="s">
        <v>290</v>
      </c>
      <c r="D27" s="1" t="s">
        <v>284</v>
      </c>
      <c r="E27" s="1" t="s">
        <v>285</v>
      </c>
      <c r="F27" s="1">
        <v>7</v>
      </c>
      <c r="H27" s="1" t="s">
        <v>330</v>
      </c>
      <c r="I27" s="66">
        <v>5454</v>
      </c>
      <c r="J27" s="67">
        <v>15500</v>
      </c>
      <c r="K27" s="1" t="s">
        <v>286</v>
      </c>
      <c r="L27" s="90" t="s">
        <v>297</v>
      </c>
      <c r="M27" s="90" t="s">
        <v>297</v>
      </c>
    </row>
    <row r="28" spans="1:15">
      <c r="A28" s="64" t="s">
        <v>260</v>
      </c>
      <c r="B28" s="1" t="s">
        <v>294</v>
      </c>
      <c r="C28" s="1" t="s">
        <v>291</v>
      </c>
      <c r="D28" s="1" t="s">
        <v>284</v>
      </c>
      <c r="E28" s="1" t="s">
        <v>30</v>
      </c>
      <c r="F28" s="1">
        <v>7</v>
      </c>
      <c r="H28" s="1" t="s">
        <v>331</v>
      </c>
      <c r="I28" s="90" t="s">
        <v>297</v>
      </c>
      <c r="J28" s="67">
        <v>5400</v>
      </c>
      <c r="K28" s="1" t="s">
        <v>286</v>
      </c>
      <c r="L28" s="90" t="s">
        <v>297</v>
      </c>
      <c r="M28" s="90" t="s">
        <v>297</v>
      </c>
    </row>
    <row r="29" spans="1:15" ht="28">
      <c r="A29" s="64" t="s">
        <v>261</v>
      </c>
      <c r="B29" s="1" t="s">
        <v>294</v>
      </c>
      <c r="C29" s="1" t="s">
        <v>292</v>
      </c>
      <c r="D29" s="1" t="s">
        <v>284</v>
      </c>
      <c r="E29" s="1" t="s">
        <v>30</v>
      </c>
      <c r="F29" s="1">
        <v>7</v>
      </c>
      <c r="H29" s="1" t="s">
        <v>332</v>
      </c>
      <c r="I29" s="90" t="s">
        <v>297</v>
      </c>
      <c r="J29" s="67">
        <v>11660</v>
      </c>
      <c r="K29" s="1" t="s">
        <v>286</v>
      </c>
      <c r="L29" s="90" t="s">
        <v>297</v>
      </c>
      <c r="M29" s="90" t="s">
        <v>297</v>
      </c>
    </row>
    <row r="30" spans="1:15">
      <c r="A30" s="64" t="s">
        <v>262</v>
      </c>
      <c r="B30" s="1" t="s">
        <v>294</v>
      </c>
      <c r="C30" s="1" t="s">
        <v>266</v>
      </c>
      <c r="D30" s="1" t="s">
        <v>284</v>
      </c>
      <c r="E30" s="1" t="s">
        <v>252</v>
      </c>
      <c r="F30" s="1">
        <v>7</v>
      </c>
      <c r="H30" s="1" t="s">
        <v>333</v>
      </c>
      <c r="I30" s="90" t="s">
        <v>297</v>
      </c>
      <c r="K30" s="1" t="s">
        <v>286</v>
      </c>
      <c r="L30" s="90" t="s">
        <v>297</v>
      </c>
      <c r="M30" s="90" t="s">
        <v>297</v>
      </c>
    </row>
    <row r="31" spans="1:15">
      <c r="M31" s="69"/>
    </row>
  </sheetData>
  <mergeCells count="4">
    <mergeCell ref="L2:N2"/>
    <mergeCell ref="A1:N1"/>
    <mergeCell ref="A2:C2"/>
    <mergeCell ref="D2:J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103"/>
  <sheetViews>
    <sheetView topLeftCell="A27" workbookViewId="0">
      <selection activeCell="C58" sqref="C58"/>
    </sheetView>
  </sheetViews>
  <sheetFormatPr baseColWidth="10" defaultColWidth="8.6640625" defaultRowHeight="14" x14ac:dyDescent="0"/>
  <cols>
    <col min="1" max="1" width="5.33203125" customWidth="1"/>
    <col min="2" max="2" width="28.5" customWidth="1"/>
    <col min="3" max="3" width="119.6640625" customWidth="1"/>
  </cols>
  <sheetData>
    <row r="1" spans="1:3">
      <c r="A1" s="88" t="s">
        <v>15</v>
      </c>
      <c r="B1" s="88"/>
      <c r="C1" s="88"/>
    </row>
    <row r="2" spans="1:3">
      <c r="A2" s="88"/>
      <c r="B2" s="88"/>
      <c r="C2" s="88"/>
    </row>
    <row r="3" spans="1:3" s="48" customFormat="1" ht="18">
      <c r="A3" s="82" t="s">
        <v>178</v>
      </c>
      <c r="B3" s="82"/>
      <c r="C3" s="82"/>
    </row>
    <row r="4" spans="1:3" s="48" customFormat="1" ht="28">
      <c r="A4" s="51"/>
      <c r="B4" s="52" t="s">
        <v>94</v>
      </c>
      <c r="C4" s="53" t="s">
        <v>95</v>
      </c>
    </row>
    <row r="5" spans="1:3" s="48" customFormat="1" ht="42">
      <c r="A5" s="51"/>
      <c r="B5" s="52" t="s">
        <v>96</v>
      </c>
      <c r="C5" s="53" t="s">
        <v>97</v>
      </c>
    </row>
    <row r="6" spans="1:3" s="48" customFormat="1" ht="28">
      <c r="A6" s="51"/>
      <c r="B6" s="52" t="s">
        <v>98</v>
      </c>
      <c r="C6" s="53" t="s">
        <v>99</v>
      </c>
    </row>
    <row r="7" spans="1:3" s="48" customFormat="1" ht="56">
      <c r="A7" s="51"/>
      <c r="B7" s="52" t="s">
        <v>100</v>
      </c>
      <c r="C7" s="53" t="s">
        <v>101</v>
      </c>
    </row>
    <row r="8" spans="1:3" s="48" customFormat="1" ht="28">
      <c r="A8" s="51"/>
      <c r="B8" s="52" t="s">
        <v>102</v>
      </c>
      <c r="C8" s="53" t="s">
        <v>103</v>
      </c>
    </row>
    <row r="9" spans="1:3" s="48" customFormat="1" ht="28">
      <c r="A9" s="51"/>
      <c r="B9" s="52" t="s">
        <v>104</v>
      </c>
      <c r="C9" s="53" t="s">
        <v>105</v>
      </c>
    </row>
    <row r="10" spans="1:3" s="48" customFormat="1" ht="42">
      <c r="A10" s="51"/>
      <c r="B10" s="52" t="s">
        <v>106</v>
      </c>
      <c r="C10" s="53" t="s">
        <v>179</v>
      </c>
    </row>
    <row r="11" spans="1:3" s="48" customFormat="1" ht="28">
      <c r="A11" s="51"/>
      <c r="B11" s="52" t="s">
        <v>108</v>
      </c>
      <c r="C11" s="53" t="s">
        <v>109</v>
      </c>
    </row>
    <row r="12" spans="1:3" s="48" customFormat="1">
      <c r="A12" s="51"/>
      <c r="B12" s="52" t="s">
        <v>0</v>
      </c>
      <c r="C12" s="53"/>
    </row>
    <row r="13" spans="1:3" s="48" customFormat="1" ht="28">
      <c r="A13" s="49"/>
      <c r="B13" s="49"/>
      <c r="C13" s="49"/>
    </row>
    <row r="14" spans="1:3" s="48" customFormat="1" ht="18">
      <c r="A14" s="82" t="s">
        <v>180</v>
      </c>
      <c r="B14" s="82"/>
      <c r="C14" s="82"/>
    </row>
    <row r="15" spans="1:3" s="48" customFormat="1" ht="28">
      <c r="A15" s="54"/>
      <c r="B15" s="55" t="s">
        <v>181</v>
      </c>
      <c r="C15" s="56" t="s">
        <v>112</v>
      </c>
    </row>
    <row r="16" spans="1:3" s="48" customFormat="1" ht="28">
      <c r="A16" s="54"/>
      <c r="B16" s="55" t="s">
        <v>113</v>
      </c>
      <c r="C16" s="56" t="s">
        <v>114</v>
      </c>
    </row>
    <row r="17" spans="1:3" s="48" customFormat="1" ht="28">
      <c r="A17" s="54"/>
      <c r="B17" s="55" t="s">
        <v>115</v>
      </c>
      <c r="C17" s="56" t="s">
        <v>116</v>
      </c>
    </row>
    <row r="18" spans="1:3" s="48" customFormat="1" ht="28">
      <c r="A18" s="54"/>
      <c r="B18" s="55" t="s">
        <v>117</v>
      </c>
      <c r="C18" s="56" t="s">
        <v>118</v>
      </c>
    </row>
    <row r="19" spans="1:3" s="48" customFormat="1" ht="28">
      <c r="A19" s="54"/>
      <c r="B19" s="55" t="s">
        <v>53</v>
      </c>
      <c r="C19" s="56" t="s">
        <v>119</v>
      </c>
    </row>
    <row r="20" spans="1:3" s="51" customFormat="1" ht="28">
      <c r="A20" s="54"/>
      <c r="B20" s="55" t="s">
        <v>182</v>
      </c>
      <c r="C20" s="56" t="s">
        <v>120</v>
      </c>
    </row>
    <row r="21" spans="1:3" s="51" customFormat="1">
      <c r="A21" s="54"/>
      <c r="B21" s="55" t="s">
        <v>0</v>
      </c>
      <c r="C21" s="56"/>
    </row>
    <row r="22" spans="1:3" s="48" customFormat="1" ht="12.75" customHeight="1">
      <c r="A22" s="49"/>
      <c r="B22" s="49"/>
      <c r="C22" s="49"/>
    </row>
    <row r="23" spans="1:3" ht="18">
      <c r="A23" s="87" t="s">
        <v>69</v>
      </c>
      <c r="B23" s="87"/>
      <c r="C23" s="87"/>
    </row>
    <row r="24" spans="1:3">
      <c r="A24" s="3"/>
      <c r="B24" s="2" t="s">
        <v>70</v>
      </c>
      <c r="C24" s="31" t="s">
        <v>73</v>
      </c>
    </row>
    <row r="25" spans="1:3" s="3" customFormat="1">
      <c r="B25" s="2" t="s">
        <v>81</v>
      </c>
      <c r="C25" s="31" t="s">
        <v>82</v>
      </c>
    </row>
    <row r="26" spans="1:3">
      <c r="A26" s="3"/>
      <c r="B26" s="2" t="s">
        <v>71</v>
      </c>
      <c r="C26" s="31" t="s">
        <v>72</v>
      </c>
    </row>
    <row r="27" spans="1:3">
      <c r="A27" s="3"/>
      <c r="B27" s="2" t="s">
        <v>74</v>
      </c>
      <c r="C27" s="31" t="s">
        <v>76</v>
      </c>
    </row>
    <row r="28" spans="1:3">
      <c r="A28" s="3"/>
      <c r="B28" s="2" t="s">
        <v>75</v>
      </c>
      <c r="C28" s="31" t="s">
        <v>77</v>
      </c>
    </row>
    <row r="29" spans="1:3">
      <c r="A29" s="3"/>
      <c r="B29" s="2" t="s">
        <v>89</v>
      </c>
      <c r="C29" s="31"/>
    </row>
    <row r="32" spans="1:3" ht="18">
      <c r="A32" s="87" t="s">
        <v>78</v>
      </c>
      <c r="B32" s="87"/>
      <c r="C32" s="87"/>
    </row>
    <row r="33" spans="2:3">
      <c r="B33" s="89" t="s">
        <v>70</v>
      </c>
      <c r="C33" s="2" t="s">
        <v>79</v>
      </c>
    </row>
    <row r="34" spans="2:3" s="3" customFormat="1">
      <c r="B34" s="89"/>
      <c r="C34" s="2" t="s">
        <v>43</v>
      </c>
    </row>
    <row r="35" spans="2:3" s="3" customFormat="1">
      <c r="B35" s="89"/>
      <c r="C35" s="2" t="s">
        <v>30</v>
      </c>
    </row>
    <row r="36" spans="2:3" s="3" customFormat="1">
      <c r="B36" s="89"/>
      <c r="C36" s="2" t="s">
        <v>48</v>
      </c>
    </row>
    <row r="37" spans="2:3" s="3" customFormat="1">
      <c r="B37" s="89"/>
      <c r="C37" s="2" t="s">
        <v>52</v>
      </c>
    </row>
    <row r="38" spans="2:3" s="3" customFormat="1">
      <c r="B38" s="89"/>
      <c r="C38" s="2" t="s">
        <v>80</v>
      </c>
    </row>
    <row r="39" spans="2:3" s="3" customFormat="1">
      <c r="B39" s="83" t="s">
        <v>81</v>
      </c>
      <c r="C39" s="2" t="s">
        <v>29</v>
      </c>
    </row>
    <row r="40" spans="2:3" s="3" customFormat="1">
      <c r="B40" s="84"/>
      <c r="C40" s="2" t="s">
        <v>47</v>
      </c>
    </row>
    <row r="41" spans="2:3" s="3" customFormat="1">
      <c r="B41" s="84"/>
      <c r="C41" s="2" t="s">
        <v>44</v>
      </c>
    </row>
    <row r="42" spans="2:3" s="3" customFormat="1">
      <c r="B42" s="84"/>
      <c r="C42" s="2" t="s">
        <v>50</v>
      </c>
    </row>
    <row r="43" spans="2:3" s="3" customFormat="1">
      <c r="B43" s="84"/>
      <c r="C43" s="2" t="s">
        <v>183</v>
      </c>
    </row>
    <row r="44" spans="2:3" s="3" customFormat="1">
      <c r="B44" s="84"/>
      <c r="C44" s="2" t="s">
        <v>49</v>
      </c>
    </row>
    <row r="45" spans="2:3" s="3" customFormat="1">
      <c r="B45" s="84"/>
      <c r="C45" s="2" t="s">
        <v>51</v>
      </c>
    </row>
    <row r="46" spans="2:3" s="3" customFormat="1">
      <c r="B46" s="84"/>
      <c r="C46" s="2" t="s">
        <v>53</v>
      </c>
    </row>
    <row r="47" spans="2:3" s="3" customFormat="1">
      <c r="B47" s="84"/>
      <c r="C47" s="2" t="s">
        <v>54</v>
      </c>
    </row>
    <row r="48" spans="2:3" s="3" customFormat="1">
      <c r="B48" s="85"/>
      <c r="C48" s="2" t="s">
        <v>80</v>
      </c>
    </row>
    <row r="49" spans="2:3" s="3" customFormat="1">
      <c r="B49" s="83" t="s">
        <v>71</v>
      </c>
      <c r="C49" s="2" t="s">
        <v>38</v>
      </c>
    </row>
    <row r="50" spans="2:3" s="3" customFormat="1">
      <c r="B50" s="84"/>
      <c r="C50" s="2" t="s">
        <v>40</v>
      </c>
    </row>
    <row r="51" spans="2:3" s="3" customFormat="1">
      <c r="B51" s="84"/>
      <c r="C51" s="2" t="s">
        <v>39</v>
      </c>
    </row>
    <row r="52" spans="2:3" s="3" customFormat="1">
      <c r="B52" s="84"/>
      <c r="C52" s="2" t="s">
        <v>40</v>
      </c>
    </row>
    <row r="53" spans="2:3" s="3" customFormat="1">
      <c r="B53" s="84"/>
      <c r="C53" s="2" t="s">
        <v>41</v>
      </c>
    </row>
    <row r="54" spans="2:3" s="3" customFormat="1">
      <c r="B54" s="84"/>
      <c r="C54" s="2" t="s">
        <v>42</v>
      </c>
    </row>
    <row r="55" spans="2:3" s="3" customFormat="1">
      <c r="B55" s="85"/>
      <c r="C55" s="2" t="s">
        <v>80</v>
      </c>
    </row>
    <row r="56" spans="2:3" s="3" customFormat="1">
      <c r="B56" s="83" t="s">
        <v>74</v>
      </c>
      <c r="C56" s="2" t="s">
        <v>45</v>
      </c>
    </row>
    <row r="57" spans="2:3" s="3" customFormat="1">
      <c r="B57" s="84"/>
      <c r="C57" s="2" t="s">
        <v>46</v>
      </c>
    </row>
    <row r="58" spans="2:3" s="3" customFormat="1">
      <c r="B58" s="84"/>
      <c r="C58" s="2" t="s">
        <v>83</v>
      </c>
    </row>
    <row r="59" spans="2:3" s="3" customFormat="1">
      <c r="B59" s="84"/>
      <c r="C59" s="2" t="s">
        <v>84</v>
      </c>
    </row>
    <row r="60" spans="2:3" s="54" customFormat="1">
      <c r="B60" s="84"/>
      <c r="C60" s="55" t="s">
        <v>213</v>
      </c>
    </row>
    <row r="61" spans="2:3" s="3" customFormat="1">
      <c r="B61" s="84"/>
      <c r="C61" s="2" t="s">
        <v>86</v>
      </c>
    </row>
    <row r="62" spans="2:3" s="3" customFormat="1">
      <c r="B62" s="84"/>
      <c r="C62" s="2" t="s">
        <v>85</v>
      </c>
    </row>
    <row r="63" spans="2:3" s="3" customFormat="1">
      <c r="B63" s="85"/>
      <c r="C63" s="2" t="s">
        <v>80</v>
      </c>
    </row>
    <row r="64" spans="2:3" s="3" customFormat="1">
      <c r="B64" s="83" t="s">
        <v>75</v>
      </c>
      <c r="C64" s="2" t="s">
        <v>87</v>
      </c>
    </row>
    <row r="65" spans="1:3" s="3" customFormat="1">
      <c r="B65" s="84"/>
      <c r="C65" s="2" t="s">
        <v>66</v>
      </c>
    </row>
    <row r="66" spans="1:3" s="3" customFormat="1">
      <c r="B66" s="84"/>
      <c r="C66" s="2" t="s">
        <v>90</v>
      </c>
    </row>
    <row r="67" spans="1:3" s="3" customFormat="1">
      <c r="B67" s="85"/>
      <c r="C67" s="2" t="s">
        <v>80</v>
      </c>
    </row>
    <row r="68" spans="1:3">
      <c r="B68" s="83" t="s">
        <v>88</v>
      </c>
      <c r="C68" s="2" t="s">
        <v>91</v>
      </c>
    </row>
    <row r="69" spans="1:3" s="3" customFormat="1">
      <c r="B69" s="84"/>
      <c r="C69" s="2" t="s">
        <v>92</v>
      </c>
    </row>
    <row r="70" spans="1:3" s="3" customFormat="1">
      <c r="B70" s="85"/>
      <c r="C70" s="2" t="s">
        <v>80</v>
      </c>
    </row>
    <row r="71" spans="1:3" s="3" customFormat="1">
      <c r="B71" s="35"/>
      <c r="C71" s="36"/>
    </row>
    <row r="72" spans="1:3" s="3" customFormat="1" ht="18">
      <c r="A72" s="86" t="s">
        <v>141</v>
      </c>
      <c r="B72" s="86"/>
      <c r="C72" s="86"/>
    </row>
    <row r="73" spans="1:3" s="3" customFormat="1">
      <c r="B73" s="37" t="s">
        <v>140</v>
      </c>
      <c r="C73" s="34" t="s">
        <v>139</v>
      </c>
    </row>
    <row r="74" spans="1:3" s="3" customFormat="1">
      <c r="B74" s="37">
        <v>1</v>
      </c>
      <c r="C74" s="38" t="s">
        <v>143</v>
      </c>
    </row>
    <row r="75" spans="1:3" ht="42">
      <c r="B75" s="37">
        <v>2</v>
      </c>
      <c r="C75" s="4" t="s">
        <v>142</v>
      </c>
    </row>
    <row r="76" spans="1:3" s="3" customFormat="1" ht="28">
      <c r="B76" s="37">
        <v>3</v>
      </c>
      <c r="C76" s="4" t="s">
        <v>144</v>
      </c>
    </row>
    <row r="77" spans="1:3" s="3" customFormat="1" ht="28">
      <c r="B77" s="37">
        <v>4</v>
      </c>
      <c r="C77" s="4" t="s">
        <v>145</v>
      </c>
    </row>
    <row r="78" spans="1:3" s="3" customFormat="1" ht="28">
      <c r="B78" s="37">
        <v>5</v>
      </c>
      <c r="C78" s="4" t="s">
        <v>146</v>
      </c>
    </row>
    <row r="79" spans="1:3" s="3" customFormat="1" ht="42">
      <c r="B79" s="37">
        <v>6</v>
      </c>
      <c r="C79" s="4" t="s">
        <v>147</v>
      </c>
    </row>
    <row r="80" spans="1:3" s="3" customFormat="1" ht="42">
      <c r="B80" s="37">
        <v>7</v>
      </c>
      <c r="C80" s="4" t="s">
        <v>148</v>
      </c>
    </row>
    <row r="81" spans="1:3" s="3" customFormat="1" ht="42">
      <c r="B81" s="37">
        <v>8</v>
      </c>
      <c r="C81" s="4" t="s">
        <v>149</v>
      </c>
    </row>
    <row r="82" spans="1:3" s="3" customFormat="1" ht="28">
      <c r="B82" s="37">
        <v>9</v>
      </c>
      <c r="C82" s="4" t="s">
        <v>150</v>
      </c>
    </row>
    <row r="83" spans="1:3" s="3" customFormat="1"/>
    <row r="85" spans="1:3" ht="18">
      <c r="A85" s="82" t="s">
        <v>110</v>
      </c>
      <c r="B85" s="82"/>
      <c r="C85" s="82"/>
    </row>
    <row r="86" spans="1:3" ht="28">
      <c r="A86" s="3"/>
      <c r="B86" s="2" t="s">
        <v>94</v>
      </c>
      <c r="C86" s="4" t="s">
        <v>95</v>
      </c>
    </row>
    <row r="87" spans="1:3" ht="42">
      <c r="B87" s="2" t="s">
        <v>96</v>
      </c>
      <c r="C87" s="4" t="s">
        <v>97</v>
      </c>
    </row>
    <row r="88" spans="1:3" ht="28">
      <c r="B88" s="2" t="s">
        <v>98</v>
      </c>
      <c r="C88" s="4" t="s">
        <v>99</v>
      </c>
    </row>
    <row r="89" spans="1:3" ht="56">
      <c r="B89" s="2" t="s">
        <v>100</v>
      </c>
      <c r="C89" s="4" t="s">
        <v>101</v>
      </c>
    </row>
    <row r="90" spans="1:3" ht="28">
      <c r="B90" s="2" t="s">
        <v>102</v>
      </c>
      <c r="C90" s="4" t="s">
        <v>103</v>
      </c>
    </row>
    <row r="91" spans="1:3" ht="28">
      <c r="B91" s="2" t="s">
        <v>104</v>
      </c>
      <c r="C91" s="4" t="s">
        <v>105</v>
      </c>
    </row>
    <row r="92" spans="1:3" ht="42">
      <c r="B92" s="2" t="s">
        <v>106</v>
      </c>
      <c r="C92" s="4" t="s">
        <v>107</v>
      </c>
    </row>
    <row r="93" spans="1:3" ht="28">
      <c r="B93" s="2" t="s">
        <v>108</v>
      </c>
      <c r="C93" s="4" t="s">
        <v>109</v>
      </c>
    </row>
    <row r="94" spans="1:3">
      <c r="B94" s="2" t="s">
        <v>0</v>
      </c>
      <c r="C94" s="4"/>
    </row>
    <row r="96" spans="1:3" ht="18">
      <c r="A96" s="82" t="s">
        <v>111</v>
      </c>
      <c r="B96" s="82"/>
      <c r="C96" s="82"/>
    </row>
    <row r="97" spans="1:3" ht="28">
      <c r="A97" s="3"/>
      <c r="B97" s="2" t="s">
        <v>181</v>
      </c>
      <c r="C97" s="4" t="s">
        <v>112</v>
      </c>
    </row>
    <row r="98" spans="1:3" ht="28">
      <c r="A98" s="3"/>
      <c r="B98" s="2" t="s">
        <v>113</v>
      </c>
      <c r="C98" s="4" t="s">
        <v>114</v>
      </c>
    </row>
    <row r="99" spans="1:3" ht="28">
      <c r="A99" s="3"/>
      <c r="B99" s="2" t="s">
        <v>115</v>
      </c>
      <c r="C99" s="4" t="s">
        <v>116</v>
      </c>
    </row>
    <row r="100" spans="1:3" ht="28">
      <c r="A100" s="3"/>
      <c r="B100" s="2" t="s">
        <v>117</v>
      </c>
      <c r="C100" s="4" t="s">
        <v>118</v>
      </c>
    </row>
    <row r="101" spans="1:3" ht="28">
      <c r="A101" s="3"/>
      <c r="B101" s="2" t="s">
        <v>53</v>
      </c>
      <c r="C101" s="4" t="s">
        <v>119</v>
      </c>
    </row>
    <row r="102" spans="1:3" ht="28">
      <c r="A102" s="3"/>
      <c r="B102" s="2" t="s">
        <v>182</v>
      </c>
      <c r="C102" s="4" t="s">
        <v>120</v>
      </c>
    </row>
    <row r="103" spans="1:3">
      <c r="A103" s="3"/>
      <c r="B103" s="2" t="s">
        <v>0</v>
      </c>
      <c r="C103" s="4"/>
    </row>
  </sheetData>
  <mergeCells count="14">
    <mergeCell ref="A32:C32"/>
    <mergeCell ref="A1:C2"/>
    <mergeCell ref="A23:C23"/>
    <mergeCell ref="B33:B38"/>
    <mergeCell ref="B39:B48"/>
    <mergeCell ref="A3:C3"/>
    <mergeCell ref="A14:C14"/>
    <mergeCell ref="A96:C96"/>
    <mergeCell ref="B49:B55"/>
    <mergeCell ref="B56:B63"/>
    <mergeCell ref="B64:B67"/>
    <mergeCell ref="B68:B70"/>
    <mergeCell ref="A85:C85"/>
    <mergeCell ref="A72:C72"/>
  </mergeCells>
  <hyperlinks>
    <hyperlink ref="C73"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D10"/>
  <sheetViews>
    <sheetView workbookViewId="0">
      <selection activeCell="B7" sqref="B7"/>
    </sheetView>
  </sheetViews>
  <sheetFormatPr baseColWidth="10" defaultColWidth="11.5" defaultRowHeight="14" x14ac:dyDescent="0"/>
  <cols>
    <col min="2" max="2" width="68.5" customWidth="1"/>
    <col min="3" max="3" width="27.6640625" customWidth="1"/>
  </cols>
  <sheetData>
    <row r="1" spans="1:4" s="3" customFormat="1" ht="15" thickBot="1">
      <c r="A1" s="13" t="s">
        <v>13</v>
      </c>
      <c r="B1" s="13" t="s">
        <v>153</v>
      </c>
      <c r="C1" s="13" t="s">
        <v>14</v>
      </c>
      <c r="D1" s="12"/>
    </row>
    <row r="2" spans="1:4">
      <c r="A2" s="6" t="s">
        <v>1</v>
      </c>
      <c r="B2" s="7" t="s">
        <v>154</v>
      </c>
      <c r="C2" s="14" t="s">
        <v>7</v>
      </c>
      <c r="D2" s="12"/>
    </row>
    <row r="3" spans="1:4">
      <c r="A3" s="8" t="s">
        <v>2</v>
      </c>
      <c r="B3" s="59">
        <v>1.1000000000000001</v>
      </c>
      <c r="C3" s="15" t="s">
        <v>8</v>
      </c>
      <c r="D3" s="12"/>
    </row>
    <row r="4" spans="1:4" ht="126">
      <c r="A4" s="9" t="s">
        <v>3</v>
      </c>
      <c r="B4" s="5" t="s">
        <v>159</v>
      </c>
      <c r="C4" s="16" t="s">
        <v>11</v>
      </c>
      <c r="D4" s="12"/>
    </row>
    <row r="5" spans="1:4" ht="28">
      <c r="A5" s="8" t="s">
        <v>4</v>
      </c>
      <c r="B5" s="34" t="str">
        <f>"https://mhkdr.openei.org/models/System%20Content%20Model%20v" &amp; B3 &amp; ".xlsx"</f>
        <v>https://mhkdr.openei.org/models/System%20Content%20Model%20v1.1.xlsx</v>
      </c>
      <c r="C5" s="15" t="s">
        <v>6</v>
      </c>
      <c r="D5" s="12"/>
    </row>
    <row r="6" spans="1:4" ht="28">
      <c r="A6" s="8" t="s">
        <v>5</v>
      </c>
      <c r="B6" s="4" t="s">
        <v>155</v>
      </c>
      <c r="C6" s="15" t="s">
        <v>9</v>
      </c>
      <c r="D6" s="12"/>
    </row>
    <row r="7" spans="1:4" s="3" customFormat="1">
      <c r="A7" s="18" t="s">
        <v>16</v>
      </c>
      <c r="B7" s="19" t="s">
        <v>62</v>
      </c>
      <c r="C7" s="20" t="s">
        <v>17</v>
      </c>
      <c r="D7" s="12"/>
    </row>
    <row r="8" spans="1:4" ht="29" thickBot="1">
      <c r="A8" s="10" t="s">
        <v>10</v>
      </c>
      <c r="B8" s="11" t="s">
        <v>31</v>
      </c>
      <c r="C8" s="17" t="s">
        <v>12</v>
      </c>
      <c r="D8" s="12"/>
    </row>
    <row r="9" spans="1:4">
      <c r="A9" s="12"/>
      <c r="B9" s="12"/>
      <c r="C9" s="12"/>
      <c r="D9" s="12"/>
    </row>
    <row r="10" spans="1:4">
      <c r="A10" s="12"/>
      <c r="B10" s="12"/>
      <c r="C10" s="12"/>
      <c r="D10" s="12"/>
    </row>
  </sheetData>
  <sheetProtection password="C46C" sheet="1" objects="1" scenarios="1"/>
  <hyperlinks>
    <hyperlink ref="B5" r:id="rId1" display="https://mhkdr.openei.org/models/System%20Content%20Model%20v0.9.xlsx"/>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vt:lpstr>
      <vt:lpstr>Field Values</vt:lpstr>
      <vt:lpstr>About</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monty</cp:lastModifiedBy>
  <dcterms:created xsi:type="dcterms:W3CDTF">2015-05-28T14:50:57Z</dcterms:created>
  <dcterms:modified xsi:type="dcterms:W3CDTF">2016-10-19T17:38:36Z</dcterms:modified>
</cp:coreProperties>
</file>